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'Sheet1'!$A$1:$AK$18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<sst xmlns="http://schemas.openxmlformats.org/spreadsheetml/2006/main" count="27" uniqueCount="22">
  <si>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</si>
  <si>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</si>
  <si>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</si>
  <si>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</si>
  <si>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</si>
  <si>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</si>
  <si>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</si>
  <si>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</si>
  <si>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</si>
  <si>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</si>
  <si>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</si>
  <si>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</si>
  <si>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</si>
  <si>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</si>
  <si>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</si>
  <si>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</si>
  <si>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</si>
  <si>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</si>
  <si>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</si>
  <si>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</si>
  <si>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ΜΑΡΤΙΟ ΤΟΥ 2021 ΚΑΙ 2022</t>
  </si>
  <si>
    <t>ΑΤΟΜΑ ΜΕ ΚΑΘΕΣΤΩΣ ΠΡΟΣΩΡΙΝΗΣ ΠΡΟΣΤΑΣΙΑΣ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</si>
</sst>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8" sqref="AB8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6" t="s">
        <v>0</v>
      </c>
      <c r="C4" s="47"/>
      <c r="D4" s="47"/>
      <c r="E4" s="47"/>
      <c r="F4" s="47"/>
      <c r="G4" s="48"/>
      <c r="H4" s="39" t="s">
        <v>14</v>
      </c>
      <c r="I4" s="39"/>
      <c r="J4" s="39"/>
      <c r="K4" s="39"/>
      <c r="L4" s="39"/>
      <c r="M4" s="39"/>
      <c r="N4" s="46" t="s">
        <v>15</v>
      </c>
      <c r="O4" s="47"/>
      <c r="P4" s="47"/>
      <c r="Q4" s="47"/>
      <c r="R4" s="47"/>
      <c r="S4" s="48"/>
      <c r="T4" s="39" t="s">
        <v>1</v>
      </c>
      <c r="U4" s="39"/>
      <c r="V4" s="39"/>
      <c r="W4" s="39"/>
      <c r="X4" s="39"/>
      <c r="Y4" s="39"/>
      <c r="Z4" s="39" t="s">
        <v>2</v>
      </c>
      <c r="AA4" s="39"/>
      <c r="AB4" s="39"/>
      <c r="AC4" s="39"/>
      <c r="AD4" s="39"/>
      <c r="AE4" s="39"/>
      <c r="AF4" s="39" t="s">
        <v>3</v>
      </c>
      <c r="AG4" s="39"/>
      <c r="AH4" s="39"/>
      <c r="AI4" s="39"/>
      <c r="AJ4" s="39"/>
      <c r="AK4" s="40"/>
    </row>
    <row r="5" spans="1:37" ht="15">
      <c r="A5" s="7"/>
      <c r="B5" s="41">
        <v>2021</v>
      </c>
      <c r="C5" s="42"/>
      <c r="D5" s="41">
        <v>2022</v>
      </c>
      <c r="E5" s="42"/>
      <c r="F5" s="41" t="s">
        <v>4</v>
      </c>
      <c r="G5" s="42"/>
      <c r="H5" s="41">
        <v>2021</v>
      </c>
      <c r="I5" s="42"/>
      <c r="J5" s="41">
        <v>2022</v>
      </c>
      <c r="K5" s="42"/>
      <c r="L5" s="43" t="s">
        <v>4</v>
      </c>
      <c r="M5" s="43"/>
      <c r="N5" s="41">
        <v>2021</v>
      </c>
      <c r="O5" s="42"/>
      <c r="P5" s="41">
        <v>2022</v>
      </c>
      <c r="Q5" s="42"/>
      <c r="R5" s="41" t="s">
        <v>4</v>
      </c>
      <c r="S5" s="42"/>
      <c r="T5" s="41">
        <v>2021</v>
      </c>
      <c r="U5" s="42"/>
      <c r="V5" s="41">
        <v>2022</v>
      </c>
      <c r="W5" s="42"/>
      <c r="X5" s="43" t="s">
        <v>4</v>
      </c>
      <c r="Y5" s="43"/>
      <c r="Z5" s="41">
        <v>2021</v>
      </c>
      <c r="AA5" s="42"/>
      <c r="AB5" s="41">
        <v>2022</v>
      </c>
      <c r="AC5" s="42"/>
      <c r="AD5" s="43" t="s">
        <v>4</v>
      </c>
      <c r="AE5" s="43"/>
      <c r="AF5" s="41">
        <v>2021</v>
      </c>
      <c r="AG5" s="42"/>
      <c r="AH5" s="41">
        <v>2022</v>
      </c>
      <c r="AI5" s="42"/>
      <c r="AJ5" s="43" t="s">
        <v>4</v>
      </c>
      <c r="AK5" s="44"/>
    </row>
    <row r="6" spans="1:39" ht="26.25" customHeight="1">
      <c r="A6" s="9" t="s">
        <v>7</v>
      </c>
      <c r="B6" s="20">
        <v>7114</v>
      </c>
      <c r="C6" s="19">
        <f>B6/B16</f>
        <v>0.770664066731665</v>
      </c>
      <c r="D6" s="20">
        <v>2917</v>
      </c>
      <c r="E6" s="19">
        <f>D6/D16</f>
        <v>0.7737400530503978</v>
      </c>
      <c r="F6" s="21">
        <f aca="true" t="shared" si="0" ref="F6:F13">D6-B6</f>
        <v>-4197</v>
      </c>
      <c r="G6" s="19">
        <f aca="true" t="shared" si="1" ref="G6:G16">F6/B6</f>
        <v>-0.5899634523474838</v>
      </c>
      <c r="H6" s="20">
        <v>2234</v>
      </c>
      <c r="I6" s="19">
        <f>H6/H16</f>
        <v>0.4761295822676897</v>
      </c>
      <c r="J6" s="20">
        <v>1257</v>
      </c>
      <c r="K6" s="19">
        <f>J6/J16</f>
        <v>0.47867479055597867</v>
      </c>
      <c r="L6" s="21">
        <f aca="true" t="shared" si="2" ref="L6:L15">J6-H6</f>
        <v>-977</v>
      </c>
      <c r="M6" s="19">
        <f aca="true" t="shared" si="3" ref="M6:M16">L6/H6</f>
        <v>-0.43733213965980305</v>
      </c>
      <c r="N6" s="20">
        <v>4193</v>
      </c>
      <c r="O6" s="19">
        <f>N6/N16</f>
        <v>0.6832328499266743</v>
      </c>
      <c r="P6" s="20">
        <v>1606</v>
      </c>
      <c r="Q6" s="19">
        <f>P6/P16</f>
        <v>0.7059340659340659</v>
      </c>
      <c r="R6" s="21">
        <f>P6-N6</f>
        <v>-2587</v>
      </c>
      <c r="S6" s="19">
        <f>R6/N6</f>
        <v>-0.6169806820891963</v>
      </c>
      <c r="T6" s="20">
        <v>5618</v>
      </c>
      <c r="U6" s="19">
        <f>T6/T16</f>
        <v>0.6925542406311637</v>
      </c>
      <c r="V6" s="20">
        <v>2187</v>
      </c>
      <c r="W6" s="19">
        <f>V6/V16</f>
        <v>0.6700367647058824</v>
      </c>
      <c r="X6" s="21">
        <f>V6-T6</f>
        <v>-3431</v>
      </c>
      <c r="Y6" s="19">
        <f>X6/T6</f>
        <v>-0.6107155571377715</v>
      </c>
      <c r="Z6" s="20">
        <v>2357</v>
      </c>
      <c r="AA6" s="19">
        <f>Z6/Z16</f>
        <v>0.49506406217181265</v>
      </c>
      <c r="AB6" s="20">
        <v>959</v>
      </c>
      <c r="AC6" s="19">
        <f>AB6/AB16</f>
        <v>0.5092936802973977</v>
      </c>
      <c r="AD6" s="21">
        <f>AB6-Z6</f>
        <v>-1398</v>
      </c>
      <c r="AE6" s="19">
        <f>AD6/Z6</f>
        <v>-0.5931268561731013</v>
      </c>
      <c r="AF6" s="21">
        <f aca="true" t="shared" si="4" ref="AF6:AF15">SUM(B6,H6,N6,T6,Z6)</f>
        <v>21516</v>
      </c>
      <c r="AG6" s="19">
        <f>AF6/AF16</f>
        <v>0.6533264506725777</v>
      </c>
      <c r="AH6" s="21">
        <f>SUM(D6,J6,P6,V6,AB6)</f>
        <v>8926</v>
      </c>
      <c r="AI6" s="22">
        <f>AH6/AH16</f>
        <v>0.6459690259082357</v>
      </c>
      <c r="AJ6" s="21">
        <f>AH6-AF6</f>
        <v>-12590</v>
      </c>
      <c r="AK6" s="23">
        <f>AJ6/AF6</f>
        <v>-0.5851459379066741</v>
      </c>
      <c r="AL6" s="1"/>
      <c r="AM6" s="1"/>
    </row>
    <row r="7" spans="1:39" ht="26.25" customHeight="1">
      <c r="A7" s="10" t="s">
        <v>18</v>
      </c>
      <c r="B7" s="20">
        <v>1111</v>
      </c>
      <c r="C7" s="19">
        <f>B7/B16</f>
        <v>0.12035532445022208</v>
      </c>
      <c r="D7" s="20">
        <v>439</v>
      </c>
      <c r="E7" s="19">
        <f>D7/D16</f>
        <v>0.11644562334217506</v>
      </c>
      <c r="F7" s="21">
        <f t="shared" si="0"/>
        <v>-672</v>
      </c>
      <c r="G7" s="19">
        <f t="shared" si="1"/>
        <v>-0.6048604860486049</v>
      </c>
      <c r="H7" s="20">
        <v>1950</v>
      </c>
      <c r="I7" s="19">
        <f>H7/H16</f>
        <v>0.4156010230179028</v>
      </c>
      <c r="J7" s="20">
        <v>1051</v>
      </c>
      <c r="K7" s="19">
        <f>J7/J16</f>
        <v>0.40022848438690023</v>
      </c>
      <c r="L7" s="21">
        <f t="shared" si="2"/>
        <v>-899</v>
      </c>
      <c r="M7" s="19">
        <f t="shared" si="3"/>
        <v>-0.46102564102564103</v>
      </c>
      <c r="N7" s="20">
        <v>1152</v>
      </c>
      <c r="O7" s="19">
        <f>N7/N16</f>
        <v>0.18771386671011894</v>
      </c>
      <c r="P7" s="20">
        <v>396</v>
      </c>
      <c r="Q7" s="19">
        <f>P7/P16</f>
        <v>0.17406593406593407</v>
      </c>
      <c r="R7" s="21">
        <f aca="true" t="shared" si="5" ref="R7:R15">P7-N7</f>
        <v>-756</v>
      </c>
      <c r="S7" s="19">
        <f aca="true" t="shared" si="6" ref="S7:S16">R7/N7</f>
        <v>-0.65625</v>
      </c>
      <c r="T7" s="20">
        <v>1484</v>
      </c>
      <c r="U7" s="19">
        <f>T7/T16</f>
        <v>0.18293885601577908</v>
      </c>
      <c r="V7" s="20">
        <v>574</v>
      </c>
      <c r="W7" s="19">
        <f>V7/V16</f>
        <v>0.17585784313725492</v>
      </c>
      <c r="X7" s="21">
        <f aca="true" t="shared" si="7" ref="X7:X16">V7-T7</f>
        <v>-910</v>
      </c>
      <c r="Y7" s="19">
        <f aca="true" t="shared" si="8" ref="Y7:Y16">X7/T7</f>
        <v>-0.6132075471698113</v>
      </c>
      <c r="Z7" s="20">
        <v>1297</v>
      </c>
      <c r="AA7" s="19">
        <f>Z7/Z16</f>
        <v>0.27242176013442554</v>
      </c>
      <c r="AB7" s="20">
        <v>369</v>
      </c>
      <c r="AC7" s="19">
        <f>AB7/AB16</f>
        <v>0.19596388741370155</v>
      </c>
      <c r="AD7" s="21">
        <f aca="true" t="shared" si="9" ref="AD7:AD16">AB7-Z7</f>
        <v>-928</v>
      </c>
      <c r="AE7" s="19">
        <f aca="true" t="shared" si="10" ref="AE7:AE16">AD7/Z7</f>
        <v>-0.7154973014649191</v>
      </c>
      <c r="AF7" s="21">
        <f t="shared" si="4"/>
        <v>6994</v>
      </c>
      <c r="AG7" s="19">
        <f>AF7/AF16</f>
        <v>0.21237057055233352</v>
      </c>
      <c r="AH7" s="21">
        <f aca="true" t="shared" si="11" ref="AH7:AH15">SUM(D7,J7,P7,V7,AB7)</f>
        <v>2829</v>
      </c>
      <c r="AI7" s="22">
        <f>AH7/AH16</f>
        <v>0.20473295701259228</v>
      </c>
      <c r="AJ7" s="21">
        <f aca="true" t="shared" si="12" ref="AJ7:AJ16">AH7-AF7</f>
        <v>-4165</v>
      </c>
      <c r="AK7" s="23">
        <f aca="true" t="shared" si="13" ref="AK7:AK16">AJ7/AF7</f>
        <v>-0.5955104375178725</v>
      </c>
      <c r="AL7" s="1"/>
      <c r="AM7" s="1"/>
    </row>
    <row r="8" spans="1:39" ht="42.75" customHeight="1">
      <c r="A8" s="10" t="s">
        <v>17</v>
      </c>
      <c r="B8" s="20">
        <v>8</v>
      </c>
      <c r="C8" s="19">
        <f>B8/B16</f>
        <v>0.0008666450005416531</v>
      </c>
      <c r="D8" s="20">
        <v>9</v>
      </c>
      <c r="E8" s="19">
        <f>D8/D16</f>
        <v>0.0023872679045092837</v>
      </c>
      <c r="F8" s="21">
        <f t="shared" si="0"/>
        <v>1</v>
      </c>
      <c r="G8" s="19">
        <f t="shared" si="1"/>
        <v>0.125</v>
      </c>
      <c r="H8" s="20">
        <v>0</v>
      </c>
      <c r="I8" s="19">
        <f>H8/H16</f>
        <v>0</v>
      </c>
      <c r="J8" s="20">
        <v>0</v>
      </c>
      <c r="K8" s="19">
        <f>J8/J16</f>
        <v>0</v>
      </c>
      <c r="L8" s="21">
        <f t="shared" si="2"/>
        <v>0</v>
      </c>
      <c r="M8" s="19" t="e">
        <f t="shared" si="3"/>
        <v>#DIV/0!</v>
      </c>
      <c r="N8" s="20">
        <v>2</v>
      </c>
      <c r="O8" s="19">
        <f>N8/N16</f>
        <v>0.00032589212970506764</v>
      </c>
      <c r="P8" s="20">
        <v>4</v>
      </c>
      <c r="Q8" s="19">
        <f>P8/P16</f>
        <v>0.0017582417582417582</v>
      </c>
      <c r="R8" s="21">
        <f t="shared" si="5"/>
        <v>2</v>
      </c>
      <c r="S8" s="19">
        <f t="shared" si="6"/>
        <v>1</v>
      </c>
      <c r="T8" s="20">
        <v>9</v>
      </c>
      <c r="U8" s="19">
        <f>T8/T16</f>
        <v>0.0011094674556213018</v>
      </c>
      <c r="V8" s="20">
        <v>9</v>
      </c>
      <c r="W8" s="19">
        <f>V8/V16</f>
        <v>0.0027573529411764708</v>
      </c>
      <c r="X8" s="21">
        <f t="shared" si="7"/>
        <v>0</v>
      </c>
      <c r="Y8" s="19">
        <f t="shared" si="8"/>
        <v>0</v>
      </c>
      <c r="Z8" s="20">
        <v>6</v>
      </c>
      <c r="AA8" s="19">
        <f>Z8/Z16</f>
        <v>0.001260239445494644</v>
      </c>
      <c r="AB8" s="20">
        <v>4</v>
      </c>
      <c r="AC8" s="19">
        <f>AB8/AB16</f>
        <v>0.002124269782262347</v>
      </c>
      <c r="AD8" s="21">
        <f t="shared" si="9"/>
        <v>-2</v>
      </c>
      <c r="AE8" s="19">
        <f t="shared" si="10"/>
        <v>-0.3333333333333333</v>
      </c>
      <c r="AF8" s="36">
        <f>SUM(B8,H8,N8,T8,Z8)</f>
        <v>25</v>
      </c>
      <c r="AG8" s="35">
        <f>AF8/AF11</f>
        <v>0.011978917105893628</v>
      </c>
      <c r="AH8" s="36">
        <f>SUM(D8,J8,P8,V8,AB8)</f>
        <v>26</v>
      </c>
      <c r="AI8" s="37">
        <f>AH8/AH11</f>
        <v>0.03724928366762178</v>
      </c>
      <c r="AJ8" s="36">
        <f>AH8-AF8</f>
        <v>1</v>
      </c>
      <c r="AK8" s="38">
        <f>AJ8/AF8</f>
        <v>0.04</v>
      </c>
      <c r="AL8" s="1"/>
      <c r="AM8" s="1"/>
    </row>
    <row r="9" spans="1:39" ht="18" customHeight="1">
      <c r="A9" s="10" t="s">
        <v>6</v>
      </c>
      <c r="B9" s="20">
        <v>250</v>
      </c>
      <c r="C9" s="19">
        <f>B9/B16</f>
        <v>0.02708265626692666</v>
      </c>
      <c r="D9" s="20">
        <v>116</v>
      </c>
      <c r="E9" s="19">
        <f>D9/D16</f>
        <v>0.03076923076923077</v>
      </c>
      <c r="F9" s="21">
        <f t="shared" si="0"/>
        <v>-134</v>
      </c>
      <c r="G9" s="19">
        <f t="shared" si="1"/>
        <v>-0.536</v>
      </c>
      <c r="H9" s="20">
        <v>50</v>
      </c>
      <c r="I9" s="19">
        <f>H9/H16</f>
        <v>0.010656436487638534</v>
      </c>
      <c r="J9" s="20">
        <v>29</v>
      </c>
      <c r="K9" s="19">
        <f>J9/J16</f>
        <v>0.011043412033511044</v>
      </c>
      <c r="L9" s="21">
        <f t="shared" si="2"/>
        <v>-21</v>
      </c>
      <c r="M9" s="19">
        <f t="shared" si="3"/>
        <v>-0.42</v>
      </c>
      <c r="N9" s="20">
        <v>92</v>
      </c>
      <c r="O9" s="19">
        <f>N9/N16</f>
        <v>0.014991037966433111</v>
      </c>
      <c r="P9" s="20">
        <v>33</v>
      </c>
      <c r="Q9" s="19">
        <f>P9/P16</f>
        <v>0.014505494505494506</v>
      </c>
      <c r="R9" s="21">
        <f t="shared" si="5"/>
        <v>-59</v>
      </c>
      <c r="S9" s="19">
        <f t="shared" si="6"/>
        <v>-0.6413043478260869</v>
      </c>
      <c r="T9" s="20">
        <v>152</v>
      </c>
      <c r="U9" s="19">
        <f>T9/T16</f>
        <v>0.01873767258382643</v>
      </c>
      <c r="V9" s="20">
        <v>83</v>
      </c>
      <c r="W9" s="19">
        <f>V9/V16</f>
        <v>0.02542892156862745</v>
      </c>
      <c r="X9" s="21">
        <f t="shared" si="7"/>
        <v>-69</v>
      </c>
      <c r="Y9" s="19">
        <f t="shared" si="8"/>
        <v>-0.45394736842105265</v>
      </c>
      <c r="Z9" s="20">
        <v>472</v>
      </c>
      <c r="AA9" s="19">
        <f>Z9/Z16</f>
        <v>0.099138836378912</v>
      </c>
      <c r="AB9" s="20">
        <v>165</v>
      </c>
      <c r="AC9" s="19">
        <f>AB9/AB16</f>
        <v>0.08762612851832183</v>
      </c>
      <c r="AD9" s="21">
        <f t="shared" si="9"/>
        <v>-307</v>
      </c>
      <c r="AE9" s="19">
        <f t="shared" si="10"/>
        <v>-0.6504237288135594</v>
      </c>
      <c r="AF9" s="21">
        <f t="shared" si="4"/>
        <v>1016</v>
      </c>
      <c r="AG9" s="19">
        <f>AF9/AF16</f>
        <v>0.030850514681322685</v>
      </c>
      <c r="AH9" s="21">
        <f t="shared" si="11"/>
        <v>426</v>
      </c>
      <c r="AI9" s="22">
        <f>AH9/AH16</f>
        <v>0.030829353017802867</v>
      </c>
      <c r="AJ9" s="21">
        <f t="shared" si="12"/>
        <v>-590</v>
      </c>
      <c r="AK9" s="23">
        <f t="shared" si="13"/>
        <v>-0.5807086614173228</v>
      </c>
      <c r="AL9" s="1"/>
      <c r="AM9" s="1"/>
    </row>
    <row r="10" spans="1:39" s="31" customFormat="1" ht="17.25" customHeight="1">
      <c r="A10" s="9" t="s">
        <v>8</v>
      </c>
      <c r="B10" s="30">
        <v>67</v>
      </c>
      <c r="C10" s="19">
        <f>B10/B16</f>
        <v>0.007258151879536345</v>
      </c>
      <c r="D10" s="30">
        <v>38</v>
      </c>
      <c r="E10" s="19">
        <f>D10/D16</f>
        <v>0.010079575596816976</v>
      </c>
      <c r="F10" s="21">
        <f t="shared" si="0"/>
        <v>-29</v>
      </c>
      <c r="G10" s="19">
        <f t="shared" si="1"/>
        <v>-0.43283582089552236</v>
      </c>
      <c r="H10" s="30">
        <v>65</v>
      </c>
      <c r="I10" s="19">
        <f>H10/H16</f>
        <v>0.013853367433930093</v>
      </c>
      <c r="J10" s="30">
        <v>62</v>
      </c>
      <c r="K10" s="19">
        <f>J10/J16</f>
        <v>0.02361005331302361</v>
      </c>
      <c r="L10" s="21">
        <f t="shared" si="2"/>
        <v>-3</v>
      </c>
      <c r="M10" s="19">
        <f t="shared" si="3"/>
        <v>-0.046153846153846156</v>
      </c>
      <c r="N10" s="30">
        <v>28</v>
      </c>
      <c r="O10" s="19">
        <f>N10/N16</f>
        <v>0.004562489815870947</v>
      </c>
      <c r="P10" s="30">
        <v>17</v>
      </c>
      <c r="Q10" s="19">
        <f>P10/P16</f>
        <v>0.0074725274725274725</v>
      </c>
      <c r="R10" s="21">
        <f t="shared" si="5"/>
        <v>-11</v>
      </c>
      <c r="S10" s="19">
        <f t="shared" si="6"/>
        <v>-0.39285714285714285</v>
      </c>
      <c r="T10" s="30">
        <v>27</v>
      </c>
      <c r="U10" s="19">
        <f>T10/T16</f>
        <v>0.0033284023668639054</v>
      </c>
      <c r="V10" s="30">
        <v>7</v>
      </c>
      <c r="W10" s="19">
        <f>V10/V16</f>
        <v>0.002144607843137255</v>
      </c>
      <c r="X10" s="21">
        <f t="shared" si="7"/>
        <v>-20</v>
      </c>
      <c r="Y10" s="19">
        <f t="shared" si="8"/>
        <v>-0.7407407407407407</v>
      </c>
      <c r="Z10" s="30">
        <v>10</v>
      </c>
      <c r="AA10" s="19">
        <f>Z10/Z16</f>
        <v>0.002100399075824407</v>
      </c>
      <c r="AB10" s="30">
        <v>1</v>
      </c>
      <c r="AC10" s="19">
        <f>AB10/AB16</f>
        <v>0.0005310674455655868</v>
      </c>
      <c r="AD10" s="21">
        <f t="shared" si="9"/>
        <v>-9</v>
      </c>
      <c r="AE10" s="19">
        <f t="shared" si="10"/>
        <v>-0.9</v>
      </c>
      <c r="AF10" s="21">
        <f t="shared" si="4"/>
        <v>197</v>
      </c>
      <c r="AG10" s="19">
        <f>AF10/AF16</f>
        <v>0.005981841921476938</v>
      </c>
      <c r="AH10" s="21">
        <f t="shared" si="11"/>
        <v>125</v>
      </c>
      <c r="AI10" s="22">
        <f>AH10/AH16</f>
        <v>0.009046171660153424</v>
      </c>
      <c r="AJ10" s="21">
        <f t="shared" si="12"/>
        <v>-72</v>
      </c>
      <c r="AK10" s="23">
        <f t="shared" si="13"/>
        <v>-0.36548223350253806</v>
      </c>
      <c r="AL10" s="1"/>
      <c r="AM10" s="1"/>
    </row>
    <row r="11" spans="1:39" s="13" customFormat="1" ht="21.75" customHeight="1">
      <c r="A11" s="33" t="s">
        <v>9</v>
      </c>
      <c r="B11" s="34">
        <v>427</v>
      </c>
      <c r="C11" s="35">
        <f>B11/B16</f>
        <v>0.046257176903910735</v>
      </c>
      <c r="D11" s="34">
        <v>119</v>
      </c>
      <c r="E11" s="35">
        <f>D11/D16</f>
        <v>0.03156498673740053</v>
      </c>
      <c r="F11" s="36">
        <f t="shared" si="0"/>
        <v>-308</v>
      </c>
      <c r="G11" s="35">
        <f t="shared" si="1"/>
        <v>-0.7213114754098361</v>
      </c>
      <c r="H11" s="34">
        <v>383</v>
      </c>
      <c r="I11" s="35">
        <f>H11/H16</f>
        <v>0.08162830349531117</v>
      </c>
      <c r="J11" s="34">
        <v>216</v>
      </c>
      <c r="K11" s="35">
        <f>J11/J16</f>
        <v>0.08225437928408226</v>
      </c>
      <c r="L11" s="36">
        <f t="shared" si="2"/>
        <v>-167</v>
      </c>
      <c r="M11" s="35">
        <f t="shared" si="3"/>
        <v>-0.4360313315926893</v>
      </c>
      <c r="N11" s="34">
        <v>579</v>
      </c>
      <c r="O11" s="35">
        <f>N11/N16</f>
        <v>0.09434577154961708</v>
      </c>
      <c r="P11" s="34">
        <v>121</v>
      </c>
      <c r="Q11" s="35">
        <f>P11/P16</f>
        <v>0.05318681318681319</v>
      </c>
      <c r="R11" s="36">
        <f t="shared" si="5"/>
        <v>-458</v>
      </c>
      <c r="S11" s="35">
        <f t="shared" si="6"/>
        <v>-0.7910189982728842</v>
      </c>
      <c r="T11" s="34">
        <v>500</v>
      </c>
      <c r="U11" s="35">
        <f>T11/T16</f>
        <v>0.0616370808678501</v>
      </c>
      <c r="V11" s="34">
        <v>146</v>
      </c>
      <c r="W11" s="35">
        <f>V11/V16</f>
        <v>0.044730392156862746</v>
      </c>
      <c r="X11" s="36">
        <f t="shared" si="7"/>
        <v>-354</v>
      </c>
      <c r="Y11" s="35">
        <f t="shared" si="8"/>
        <v>-0.708</v>
      </c>
      <c r="Z11" s="34">
        <v>198</v>
      </c>
      <c r="AA11" s="35">
        <f>Z11/Z16</f>
        <v>0.04158790170132325</v>
      </c>
      <c r="AB11" s="34">
        <v>96</v>
      </c>
      <c r="AC11" s="35">
        <f>AB11/AB16</f>
        <v>0.050982474774296335</v>
      </c>
      <c r="AD11" s="36">
        <f t="shared" si="9"/>
        <v>-102</v>
      </c>
      <c r="AE11" s="35">
        <f t="shared" si="10"/>
        <v>-0.5151515151515151</v>
      </c>
      <c r="AF11" s="36">
        <f t="shared" si="4"/>
        <v>2087</v>
      </c>
      <c r="AG11" s="35">
        <f>AF11/AF16</f>
        <v>0.0633710867518902</v>
      </c>
      <c r="AH11" s="36">
        <f t="shared" si="11"/>
        <v>698</v>
      </c>
      <c r="AI11" s="37">
        <f>AH11/AH16</f>
        <v>0.05051382255029672</v>
      </c>
      <c r="AJ11" s="36">
        <f t="shared" si="12"/>
        <v>-1389</v>
      </c>
      <c r="AK11" s="38">
        <f>AJ11/AF11</f>
        <v>-0.6655486344034499</v>
      </c>
      <c r="AL11" s="12"/>
      <c r="AM11" s="12"/>
    </row>
    <row r="12" spans="1:39" s="13" customFormat="1" ht="51" customHeight="1">
      <c r="A12" s="33" t="s">
        <v>16</v>
      </c>
      <c r="B12" s="34">
        <v>33</v>
      </c>
      <c r="C12" s="35">
        <f>B12/B16</f>
        <v>0.0035749106272343193</v>
      </c>
      <c r="D12" s="34">
        <v>39</v>
      </c>
      <c r="E12" s="35">
        <f>D12/D16</f>
        <v>0.010344827586206896</v>
      </c>
      <c r="F12" s="36">
        <f t="shared" si="0"/>
        <v>6</v>
      </c>
      <c r="G12" s="35">
        <f t="shared" si="1"/>
        <v>0.18181818181818182</v>
      </c>
      <c r="H12" s="34">
        <v>3</v>
      </c>
      <c r="I12" s="35">
        <f>H12/H16</f>
        <v>0.0006393861892583121</v>
      </c>
      <c r="J12" s="34">
        <v>3</v>
      </c>
      <c r="K12" s="35">
        <f>J12/J16</f>
        <v>0.0011424219345011425</v>
      </c>
      <c r="L12" s="36">
        <f t="shared" si="2"/>
        <v>0</v>
      </c>
      <c r="M12" s="35">
        <f t="shared" si="3"/>
        <v>0</v>
      </c>
      <c r="N12" s="34">
        <v>8</v>
      </c>
      <c r="O12" s="35">
        <f>N12/N16</f>
        <v>0.0013035685188202706</v>
      </c>
      <c r="P12" s="34">
        <v>20</v>
      </c>
      <c r="Q12" s="35">
        <f>P12/P16</f>
        <v>0.008791208791208791</v>
      </c>
      <c r="R12" s="36">
        <f t="shared" si="5"/>
        <v>12</v>
      </c>
      <c r="S12" s="35">
        <f t="shared" si="6"/>
        <v>1.5</v>
      </c>
      <c r="T12" s="34">
        <v>72</v>
      </c>
      <c r="U12" s="35">
        <f>T12/T16</f>
        <v>0.008875739644970414</v>
      </c>
      <c r="V12" s="34">
        <v>112</v>
      </c>
      <c r="W12" s="35">
        <f>V12/V16</f>
        <v>0.03431372549019608</v>
      </c>
      <c r="X12" s="36">
        <f t="shared" si="7"/>
        <v>40</v>
      </c>
      <c r="Y12" s="35">
        <f t="shared" si="8"/>
        <v>0.5555555555555556</v>
      </c>
      <c r="Z12" s="34">
        <v>22</v>
      </c>
      <c r="AA12" s="35">
        <f>Z12/Z16</f>
        <v>0.004620877966813695</v>
      </c>
      <c r="AB12" s="34">
        <v>32</v>
      </c>
      <c r="AC12" s="35">
        <f>AB12/AB16</f>
        <v>0.016994158258098777</v>
      </c>
      <c r="AD12" s="36">
        <f t="shared" si="9"/>
        <v>10</v>
      </c>
      <c r="AE12" s="35">
        <f t="shared" si="10"/>
        <v>0.45454545454545453</v>
      </c>
      <c r="AF12" s="36">
        <f t="shared" si="4"/>
        <v>138</v>
      </c>
      <c r="AG12" s="35">
        <f>AF12/AF16</f>
        <v>0.004190325813014302</v>
      </c>
      <c r="AH12" s="36">
        <f t="shared" si="11"/>
        <v>206</v>
      </c>
      <c r="AI12" s="37">
        <f>AH12/AH16</f>
        <v>0.01490809089593284</v>
      </c>
      <c r="AJ12" s="36">
        <f t="shared" si="12"/>
        <v>68</v>
      </c>
      <c r="AK12" s="38">
        <f>AJ12/AF12</f>
        <v>0.4927536231884058</v>
      </c>
      <c r="AL12" s="12"/>
      <c r="AM12" s="12"/>
    </row>
    <row r="13" spans="1:39" ht="58.5" customHeight="1">
      <c r="A13" s="9" t="s">
        <v>10</v>
      </c>
      <c r="B13" s="20">
        <v>140</v>
      </c>
      <c r="C13" s="19">
        <f>B13/B16</f>
        <v>0.01516628750947893</v>
      </c>
      <c r="D13" s="20">
        <v>59</v>
      </c>
      <c r="E13" s="19">
        <f>D13/D16</f>
        <v>0.015649867374005304</v>
      </c>
      <c r="F13" s="21">
        <f t="shared" si="0"/>
        <v>-81</v>
      </c>
      <c r="G13" s="19">
        <f t="shared" si="1"/>
        <v>-0.5785714285714286</v>
      </c>
      <c r="H13" s="20">
        <v>3</v>
      </c>
      <c r="I13" s="19">
        <f>H13/H16</f>
        <v>0.0006393861892583121</v>
      </c>
      <c r="J13" s="20">
        <v>5</v>
      </c>
      <c r="K13" s="19">
        <f>J13/J16</f>
        <v>0.001904036557501904</v>
      </c>
      <c r="L13" s="21">
        <f t="shared" si="2"/>
        <v>2</v>
      </c>
      <c r="M13" s="19">
        <f t="shared" si="3"/>
        <v>0.6666666666666666</v>
      </c>
      <c r="N13" s="20">
        <v>46</v>
      </c>
      <c r="O13" s="19">
        <f>N13/N16</f>
        <v>0.0074955189832165555</v>
      </c>
      <c r="P13" s="20">
        <v>48</v>
      </c>
      <c r="Q13" s="19">
        <f>P13/P16</f>
        <v>0.0210989010989011</v>
      </c>
      <c r="R13" s="21">
        <f t="shared" si="5"/>
        <v>2</v>
      </c>
      <c r="S13" s="19">
        <f t="shared" si="6"/>
        <v>0.043478260869565216</v>
      </c>
      <c r="T13" s="20">
        <v>206</v>
      </c>
      <c r="U13" s="19">
        <f>T13/T16</f>
        <v>0.025394477317554242</v>
      </c>
      <c r="V13" s="20">
        <v>121</v>
      </c>
      <c r="W13" s="19">
        <f>V13/V16</f>
        <v>0.03707107843137255</v>
      </c>
      <c r="X13" s="21">
        <f t="shared" si="7"/>
        <v>-85</v>
      </c>
      <c r="Y13" s="19">
        <f t="shared" si="8"/>
        <v>-0.41262135922330095</v>
      </c>
      <c r="Z13" s="20">
        <v>373</v>
      </c>
      <c r="AA13" s="19">
        <f>Z13/Z16</f>
        <v>0.07834488552825036</v>
      </c>
      <c r="AB13" s="20">
        <v>245</v>
      </c>
      <c r="AC13" s="19">
        <f>AB13/AB16</f>
        <v>0.13011152416356878</v>
      </c>
      <c r="AD13" s="21">
        <f t="shared" si="9"/>
        <v>-128</v>
      </c>
      <c r="AE13" s="19">
        <f t="shared" si="10"/>
        <v>-0.34316353887399464</v>
      </c>
      <c r="AF13" s="21">
        <f t="shared" si="4"/>
        <v>768</v>
      </c>
      <c r="AG13" s="19">
        <f>AF13/AF16</f>
        <v>0.02332007408981872</v>
      </c>
      <c r="AH13" s="21">
        <f t="shared" si="11"/>
        <v>478</v>
      </c>
      <c r="AI13" s="22">
        <f>AH13/AH16</f>
        <v>0.03459256042842669</v>
      </c>
      <c r="AJ13" s="21">
        <f t="shared" si="12"/>
        <v>-290</v>
      </c>
      <c r="AK13" s="23">
        <f t="shared" si="13"/>
        <v>-0.3776041666666667</v>
      </c>
      <c r="AL13" s="1"/>
      <c r="AM13" s="1"/>
    </row>
    <row r="14" spans="1:39" ht="58.5" customHeight="1">
      <c r="A14" s="9" t="s">
        <v>21</v>
      </c>
      <c r="B14" s="20"/>
      <c r="C14" s="19"/>
      <c r="D14" s="20"/>
      <c r="E14" s="19"/>
      <c r="F14" s="21"/>
      <c r="G14" s="19"/>
      <c r="H14" s="20"/>
      <c r="I14" s="19"/>
      <c r="J14" s="20"/>
      <c r="K14" s="19"/>
      <c r="L14" s="21"/>
      <c r="M14" s="19"/>
      <c r="N14" s="20"/>
      <c r="O14" s="19"/>
      <c r="P14" s="20">
        <v>2</v>
      </c>
      <c r="Q14" s="19">
        <f>P14/P16</f>
        <v>0.0008791208791208791</v>
      </c>
      <c r="R14" s="21"/>
      <c r="S14" s="19"/>
      <c r="T14" s="20"/>
      <c r="U14" s="19"/>
      <c r="V14" s="20">
        <v>1</v>
      </c>
      <c r="W14" s="19">
        <f>V14/V16</f>
        <v>0.00030637254901960784</v>
      </c>
      <c r="X14" s="21"/>
      <c r="Y14" s="19"/>
      <c r="Z14" s="20"/>
      <c r="AA14" s="19"/>
      <c r="AB14" s="20"/>
      <c r="AC14" s="19"/>
      <c r="AD14" s="21"/>
      <c r="AE14" s="19"/>
      <c r="AF14" s="21"/>
      <c r="AG14" s="19"/>
      <c r="AH14" s="21"/>
      <c r="AI14" s="22"/>
      <c r="AJ14" s="21"/>
      <c r="AK14" s="23"/>
      <c r="AL14" s="1"/>
      <c r="AM14" s="1"/>
    </row>
    <row r="15" spans="1:39" ht="46.5" customHeight="1">
      <c r="A15" s="9" t="s">
        <v>11</v>
      </c>
      <c r="B15" s="20">
        <v>81</v>
      </c>
      <c r="C15" s="19">
        <f>B15/B16</f>
        <v>0.008774780630484237</v>
      </c>
      <c r="D15" s="20">
        <v>34</v>
      </c>
      <c r="E15" s="19">
        <f>D15/D16</f>
        <v>0.009018567639257295</v>
      </c>
      <c r="F15" s="21">
        <v>87</v>
      </c>
      <c r="G15" s="19">
        <f t="shared" si="1"/>
        <v>1.0740740740740742</v>
      </c>
      <c r="H15" s="20">
        <v>4</v>
      </c>
      <c r="I15" s="19">
        <f>H15/H16</f>
        <v>0.0008525149190110827</v>
      </c>
      <c r="J15" s="20">
        <v>3</v>
      </c>
      <c r="K15" s="19">
        <f>J15/J16</f>
        <v>0.0011424219345011425</v>
      </c>
      <c r="L15" s="21">
        <f t="shared" si="2"/>
        <v>-1</v>
      </c>
      <c r="M15" s="19">
        <f t="shared" si="3"/>
        <v>-0.25</v>
      </c>
      <c r="N15" s="20">
        <v>37</v>
      </c>
      <c r="O15" s="19">
        <f>N15/N16</f>
        <v>0.006029004399543751</v>
      </c>
      <c r="P15" s="20">
        <v>28</v>
      </c>
      <c r="Q15" s="19">
        <f>P15/P16</f>
        <v>0.012307692307692308</v>
      </c>
      <c r="R15" s="21">
        <f t="shared" si="5"/>
        <v>-9</v>
      </c>
      <c r="S15" s="19">
        <f t="shared" si="6"/>
        <v>-0.24324324324324326</v>
      </c>
      <c r="T15" s="20">
        <v>44</v>
      </c>
      <c r="U15" s="19">
        <f>T15/T16</f>
        <v>0.005424063116370809</v>
      </c>
      <c r="V15" s="20">
        <v>24</v>
      </c>
      <c r="W15" s="19">
        <f>V15/V16</f>
        <v>0.007352941176470588</v>
      </c>
      <c r="X15" s="21">
        <f t="shared" si="7"/>
        <v>-20</v>
      </c>
      <c r="Y15" s="19">
        <f t="shared" si="8"/>
        <v>-0.45454545454545453</v>
      </c>
      <c r="Z15" s="20">
        <v>26</v>
      </c>
      <c r="AA15" s="19">
        <f>Z15/Z16</f>
        <v>0.005461037597143457</v>
      </c>
      <c r="AB15" s="20">
        <v>12</v>
      </c>
      <c r="AC15" s="19">
        <f>AB15/AB16</f>
        <v>0.006372809346787042</v>
      </c>
      <c r="AD15" s="21">
        <f t="shared" si="9"/>
        <v>-14</v>
      </c>
      <c r="AE15" s="19">
        <f t="shared" si="10"/>
        <v>-0.5384615384615384</v>
      </c>
      <c r="AF15" s="21">
        <f t="shared" si="4"/>
        <v>192</v>
      </c>
      <c r="AG15" s="19">
        <f>AF15/AF16</f>
        <v>0.00583001852245468</v>
      </c>
      <c r="AH15" s="21">
        <f t="shared" si="11"/>
        <v>101</v>
      </c>
      <c r="AI15" s="22">
        <f>AH15/AH16</f>
        <v>0.007309306701403966</v>
      </c>
      <c r="AJ15" s="21">
        <f t="shared" si="12"/>
        <v>-91</v>
      </c>
      <c r="AK15" s="23">
        <f t="shared" si="13"/>
        <v>-0.4739583333333333</v>
      </c>
      <c r="AL15" s="1"/>
      <c r="AM15" s="1"/>
    </row>
    <row r="16" spans="1:39" ht="15.75" thickBot="1">
      <c r="A16" s="11" t="s">
        <v>5</v>
      </c>
      <c r="B16" s="49">
        <f>SUM(B6:B15)</f>
        <v>9231</v>
      </c>
      <c r="C16" s="25">
        <f>B16/B16</f>
        <v>1</v>
      </c>
      <c r="D16" s="24">
        <f>SUM(D6:D15)</f>
        <v>3770</v>
      </c>
      <c r="E16" s="25">
        <f>D16/D16</f>
        <v>1</v>
      </c>
      <c r="F16" s="26">
        <f>SUM(F6:F15)</f>
        <v>-5327</v>
      </c>
      <c r="G16" s="27">
        <f t="shared" si="1"/>
        <v>-0.5770772397356733</v>
      </c>
      <c r="H16" s="29">
        <f>SUM(H6:H9,H10:H15)</f>
        <v>4692</v>
      </c>
      <c r="I16" s="25">
        <f>H16/H16</f>
        <v>1</v>
      </c>
      <c r="J16" s="24">
        <f>SUM(J6:J15)</f>
        <v>2626</v>
      </c>
      <c r="K16" s="25">
        <f>J16/J16</f>
        <v>1</v>
      </c>
      <c r="L16" s="26">
        <f>SUM(L6:L15)</f>
        <v>-2066</v>
      </c>
      <c r="M16" s="27">
        <f t="shared" si="3"/>
        <v>-0.4403239556692242</v>
      </c>
      <c r="N16" s="29">
        <f>SUM(N6:N9,N10:N15)</f>
        <v>6137</v>
      </c>
      <c r="O16" s="25">
        <f>N16/N16</f>
        <v>1</v>
      </c>
      <c r="P16" s="24">
        <f>SUM(P6:P15)</f>
        <v>2275</v>
      </c>
      <c r="Q16" s="25">
        <f>P16/P16</f>
        <v>1</v>
      </c>
      <c r="R16" s="26">
        <f>P16-N16</f>
        <v>-3862</v>
      </c>
      <c r="S16" s="27">
        <f t="shared" si="6"/>
        <v>-0.6292977024604856</v>
      </c>
      <c r="T16" s="29">
        <f>SUM(T10:T15,T6:T9)</f>
        <v>8112</v>
      </c>
      <c r="U16" s="25">
        <f>T16/T16</f>
        <v>1</v>
      </c>
      <c r="V16" s="24">
        <f>SUM(V6:V15)</f>
        <v>3264</v>
      </c>
      <c r="W16" s="25">
        <f>V16/V16</f>
        <v>1</v>
      </c>
      <c r="X16" s="26">
        <f t="shared" si="7"/>
        <v>-4848</v>
      </c>
      <c r="Y16" s="27">
        <f t="shared" si="8"/>
        <v>-0.5976331360946746</v>
      </c>
      <c r="Z16" s="29">
        <f>SUM(Z10:Z15,Z6:Z9)</f>
        <v>4761</v>
      </c>
      <c r="AA16" s="25">
        <f>Z16/Z16</f>
        <v>1</v>
      </c>
      <c r="AB16" s="24">
        <f>SUM(AB6:AB15)</f>
        <v>1883</v>
      </c>
      <c r="AC16" s="25">
        <f>AB16/AB16</f>
        <v>1</v>
      </c>
      <c r="AD16" s="26">
        <f t="shared" si="9"/>
        <v>-2878</v>
      </c>
      <c r="AE16" s="27">
        <f t="shared" si="10"/>
        <v>-0.6044948540222642</v>
      </c>
      <c r="AF16" s="26">
        <f>SUM(B16,H16,N16,T16,Z16)</f>
        <v>32933</v>
      </c>
      <c r="AG16" s="25">
        <f>AF16/AF16</f>
        <v>1</v>
      </c>
      <c r="AH16" s="26">
        <f>SUM(D16,J16,P16,V16,AB16)</f>
        <v>13818</v>
      </c>
      <c r="AI16" s="25">
        <f>AH16/AH16</f>
        <v>1</v>
      </c>
      <c r="AJ16" s="26">
        <f t="shared" si="12"/>
        <v>-19115</v>
      </c>
      <c r="AK16" s="28">
        <f t="shared" si="13"/>
        <v>-0.5804208544620897</v>
      </c>
      <c r="AL16" s="1"/>
      <c r="AM16" s="1"/>
    </row>
    <row r="17" spans="1:37" ht="21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12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7:Q17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2022-04-11T07:31:30Z</cp:lastPrinted>
  <dcterms:created xsi:type="dcterms:W3CDTF">2011-02-02T11:32:10Z</dcterms:created>
  <dcterms:modified xsi:type="dcterms:W3CDTF">2022-04-11T07:31:32Z</dcterms:modified>
  <cp:category/>
  <cp:version/>
  <cp:contentType/>
  <cp:contentStatus/>
</cp:coreProperties>
</file>